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50a76a8f14394470" Type="http://schemas.microsoft.com/office/2007/relationships/ui/extensibility" Target="customUI/customUI14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DieseArbeitsmappe"/>
  <mc:AlternateContent xmlns:mc="http://schemas.openxmlformats.org/markup-compatibility/2006">
    <mc:Choice Requires="x15">
      <x15ac:absPath xmlns:x15ac="http://schemas.microsoft.com/office/spreadsheetml/2010/11/ac" url="L:\pool\Betriebsleitung\Wirtschaftsplan\2020\"/>
    </mc:Choice>
  </mc:AlternateContent>
  <xr:revisionPtr revIDLastSave="0" documentId="13_ncr:1_{E7C502D2-C9A1-4163-B63A-6E837BB0374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teuerberater" sheetId="1" r:id="rId1"/>
    <sheet name="Prognose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5" l="1"/>
  <c r="G31" i="5" l="1"/>
  <c r="G30" i="5"/>
  <c r="G26" i="5"/>
  <c r="G27" i="5" s="1"/>
  <c r="G23" i="5"/>
  <c r="G22" i="5"/>
  <c r="G21" i="5"/>
  <c r="G20" i="5"/>
  <c r="G19" i="5"/>
  <c r="G18" i="5"/>
  <c r="G17" i="5"/>
  <c r="G16" i="5"/>
  <c r="G12" i="5"/>
  <c r="G11" i="5"/>
  <c r="G13" i="5" s="1"/>
  <c r="G7" i="5"/>
  <c r="G6" i="5"/>
  <c r="G5" i="5"/>
  <c r="G4" i="5"/>
  <c r="G24" i="5" l="1"/>
  <c r="G8" i="5"/>
  <c r="G32" i="5"/>
  <c r="G37" i="5" s="1"/>
  <c r="G36" i="5" l="1"/>
  <c r="G38" i="5" s="1"/>
</calcChain>
</file>

<file path=xl/sharedStrings.xml><?xml version="1.0" encoding="utf-8"?>
<sst xmlns="http://schemas.openxmlformats.org/spreadsheetml/2006/main" count="59" uniqueCount="52">
  <si>
    <t>Tourismus</t>
  </si>
  <si>
    <t>in 2020 buena vista schon komplett</t>
  </si>
  <si>
    <t>Hafen</t>
  </si>
  <si>
    <t>Mwsh</t>
  </si>
  <si>
    <t>Fremdarbeiten Reinigung</t>
  </si>
  <si>
    <t>ca. 26000,00</t>
  </si>
  <si>
    <t>Stand 31.07.</t>
  </si>
  <si>
    <t>Wirtschaftsplan 2020</t>
  </si>
  <si>
    <t>Prognose 2020</t>
  </si>
  <si>
    <t>Konto Nr.</t>
  </si>
  <si>
    <t>MWSH</t>
  </si>
  <si>
    <t>Bezeichnung</t>
  </si>
  <si>
    <t>Mieten und Pachten</t>
  </si>
  <si>
    <t>Kurabgaben</t>
  </si>
  <si>
    <t>Strandkarten</t>
  </si>
  <si>
    <t>Erlöse Diverses</t>
  </si>
  <si>
    <t>Erlöse "Schwimmunterrricht"</t>
  </si>
  <si>
    <t>Erlöse "Monatskarte"</t>
  </si>
  <si>
    <t>Erlöse "Schulschwimmen"</t>
  </si>
  <si>
    <t>Bemerkung</t>
  </si>
  <si>
    <t>viele Buchungen zum Jahresende</t>
  </si>
  <si>
    <t>Einnahmen:</t>
  </si>
  <si>
    <t>Ausgaben:</t>
  </si>
  <si>
    <t>Erlöse "Therapieschwimmen"</t>
  </si>
  <si>
    <t>Tour., Hafen, MWSH, Bauhof</t>
  </si>
  <si>
    <t>Stellen in 2020 nicht besetzt</t>
  </si>
  <si>
    <t>Einführung erst ab Januar 2021</t>
  </si>
  <si>
    <t>Vergleich</t>
  </si>
  <si>
    <t>Einsparung durch Schließung</t>
  </si>
  <si>
    <t>Zusamenfassung</t>
  </si>
  <si>
    <t>Buchungsstand
31.07.2019</t>
  </si>
  <si>
    <t>Buchungsstand
31.07.2020</t>
  </si>
  <si>
    <t>Wirtschaftsplan
2020</t>
  </si>
  <si>
    <t>Prognose zum
31.12.2020</t>
  </si>
  <si>
    <t>Veranstaltungen Fremdarbeiten</t>
  </si>
  <si>
    <t>Veranstaltungen Elektroarbeiten</t>
  </si>
  <si>
    <t>Erlöse "Vereine Laboe"</t>
  </si>
  <si>
    <t>Erlöse "Andere Vereine"</t>
  </si>
  <si>
    <t>Eintrittsentgelt</t>
  </si>
  <si>
    <t>Die Schwimmhalle war vom 13.03.20 bis</t>
  </si>
  <si>
    <t>geschlossen.</t>
  </si>
  <si>
    <t>gleichzeitig genutzt werden.</t>
  </si>
  <si>
    <t>Die Schwimmhalle darf aufgrund des</t>
  </si>
  <si>
    <t>Hygienekonzepts nur von 35 Besucher</t>
  </si>
  <si>
    <t>09.08.20 aufgrund der Corona-Pandemie</t>
  </si>
  <si>
    <t>verstärkte Kontrolle</t>
  </si>
  <si>
    <t>Veranstaltungen  Erlöse</t>
  </si>
  <si>
    <t>IT-Kosten, Fa. DATEV</t>
  </si>
  <si>
    <t>diverse</t>
  </si>
  <si>
    <t>Personalkosten Strandwärter</t>
  </si>
  <si>
    <t>Überwachung Hygienekonzept am Strand</t>
  </si>
  <si>
    <t>Personalkosten für Buchhaltung
und Werkleitungsass.stelle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</si>
</sst>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6">
    <font>
      <sz val="11"/>
      <name val="Konzern TheSans Basic"/>
      <family val="2"/>
    </font>
    <font>
      <sz val="8"/>
      <name val="Arial"/>
    </font>
    <font>
      <sz val="11"/>
      <name val="Konzern TheSans Basic"/>
      <family val="2"/>
    </font>
    <font>
      <b/>
      <sz val="11"/>
      <name val="Konzern TheSans Basic"/>
      <family val="2"/>
    </font>
    <font>
      <b/>
      <sz val="11"/>
      <name val="Konzern TheSans Basic"/>
    </font>
    <font>
      <sz val="11"/>
      <name val="Konzern TheSans Basic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2" fillId="0" borderId="1" xfId="0" applyFont="1" applyBorder="1"/>
    <xf numFmtId="0" fontId="0" fillId="0" borderId="2" xfId="0" applyFont="1" applyBorder="1"/>
    <xf numFmtId="0" fontId="2" fillId="0" borderId="2" xfId="0" applyFont="1" applyBorder="1"/>
    <xf numFmtId="44" fontId="2" fillId="0" borderId="2" xfId="1" applyFont="1" applyBorder="1"/>
    <xf numFmtId="44" fontId="0" fillId="0" borderId="2" xfId="1" applyFont="1" applyBorder="1"/>
    <xf numFmtId="44" fontId="2" fillId="0" borderId="0" xfId="1" applyFont="1" applyBorder="1"/>
    <xf numFmtId="0" fontId="0" fillId="0" borderId="0" xfId="0" applyFont="1" applyFill="1" applyBorder="1"/>
    <xf numFmtId="0" fontId="0" fillId="0" borderId="2" xfId="0" applyFont="1" applyFill="1" applyBorder="1"/>
    <xf numFmtId="44" fontId="0" fillId="0" borderId="2" xfId="1" applyFont="1" applyFill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14" fontId="4" fillId="0" borderId="2" xfId="0" applyNumberFormat="1" applyFont="1" applyBorder="1" applyAlignment="1">
      <alignment horizontal="center"/>
    </xf>
    <xf numFmtId="44" fontId="2" fillId="0" borderId="2" xfId="1" applyFont="1" applyFill="1" applyBorder="1"/>
    <xf numFmtId="164" fontId="2" fillId="0" borderId="0" xfId="0" applyNumberFormat="1" applyFont="1"/>
    <xf numFmtId="164" fontId="2" fillId="0" borderId="2" xfId="0" applyNumberFormat="1" applyFont="1" applyBorder="1"/>
    <xf numFmtId="164" fontId="4" fillId="0" borderId="2" xfId="0" applyNumberFormat="1" applyFont="1" applyBorder="1"/>
    <xf numFmtId="164" fontId="2" fillId="0" borderId="2" xfId="1" applyNumberFormat="1" applyFont="1" applyBorder="1"/>
    <xf numFmtId="164" fontId="0" fillId="0" borderId="2" xfId="0" applyNumberFormat="1" applyFont="1" applyBorder="1"/>
    <xf numFmtId="0" fontId="4" fillId="0" borderId="2" xfId="0" applyFont="1" applyFill="1" applyBorder="1"/>
    <xf numFmtId="0" fontId="0" fillId="0" borderId="2" xfId="0" applyFont="1" applyBorder="1" applyAlignment="1">
      <alignment wrapText="1"/>
    </xf>
    <xf numFmtId="0" fontId="4" fillId="0" borderId="0" xfId="0" applyFont="1"/>
    <xf numFmtId="164" fontId="4" fillId="0" borderId="0" xfId="0" applyNumberFormat="1" applyFont="1"/>
    <xf numFmtId="14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44" fontId="2" fillId="0" borderId="2" xfId="0" applyNumberFormat="1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23C64"/>
      <rgbColor rgb="00FFFFFF"/>
      <rgbColor rgb="005B87C7"/>
      <rgbColor rgb="00D8EBB7"/>
      <rgbColor rgb="00D7D7D7"/>
      <rgbColor rgb="00FFDFC9"/>
      <rgbColor rgb="009EB8DE"/>
      <rgbColor rgb="00F9EE9F"/>
      <rgbColor rgb="00315891"/>
      <rgbColor rgb="00ACD464"/>
      <rgbColor rgb="00D7D7D7"/>
      <rgbColor rgb="00FE9B58"/>
      <rgbColor rgb="00949494"/>
      <rgbColor rgb="00F3DF4D"/>
      <rgbColor rgb="00C0C0C0"/>
      <rgbColor rgb="00808080"/>
      <rgbColor rgb="00223C64"/>
      <rgbColor rgb="00E61E1E"/>
      <rgbColor rgb="00FE802D"/>
      <rgbColor rgb="0096C83C"/>
      <rgbColor rgb="00F0D71E"/>
      <rgbColor rgb="00D7D7D7"/>
      <rgbColor rgb="00FFFFFF"/>
      <rgbColor rgb="00000000"/>
      <rgbColor rgb="00183C64"/>
      <rgbColor rgb="00E61E1E"/>
      <rgbColor rgb="00FE802D"/>
      <rgbColor rgb="0096C83C"/>
      <rgbColor rgb="00F0D71E"/>
      <rgbColor rgb="00D7D7D7"/>
      <rgbColor rgb="00FFFFFF"/>
      <rgbColor rgb="00000000"/>
      <rgbColor rgb="00F0F0F0"/>
      <rgbColor rgb="00FBF5C7"/>
      <rgbColor rgb="00EEF5DB"/>
      <rgbColor rgb="00FFDFC9"/>
      <rgbColor rgb="00FFFFFF"/>
      <rgbColor rgb="00C9D8ED"/>
      <rgbColor rgb="00D7D7D7"/>
      <rgbColor rgb="00F9C9C9"/>
      <rgbColor rgb="00E6E6E6"/>
      <rgbColor rgb="00F6E77C"/>
      <rgbColor rgb="00FFC299"/>
      <rgbColor rgb="00F6ACAC"/>
      <rgbColor rgb="00F18B8B"/>
      <rgbColor rgb="00EA4242"/>
      <rgbColor rgb="006E6E6E"/>
      <rgbColor rgb="00969696"/>
      <rgbColor rgb="00F0D71E"/>
      <rgbColor rgb="00C1DE8C"/>
      <rgbColor rgb="0096C83C"/>
      <rgbColor rgb="00FE802D"/>
      <rgbColor rgb="00E61E1E"/>
      <rgbColor rgb="00BCBCBC"/>
      <rgbColor rgb="00585858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sign_Wetreu">
  <a:themeElements>
    <a:clrScheme name="Wetreu_Designfarben2">
      <a:dk1>
        <a:sysClr val="windowText" lastClr="000000"/>
      </a:dk1>
      <a:lt1>
        <a:sysClr val="window" lastClr="FFFFFF"/>
      </a:lt1>
      <a:dk2>
        <a:srgbClr val="223C64"/>
      </a:dk2>
      <a:lt2>
        <a:srgbClr val="D7D7D7"/>
      </a:lt2>
      <a:accent1>
        <a:srgbClr val="223C64"/>
      </a:accent1>
      <a:accent2>
        <a:srgbClr val="E61E1E"/>
      </a:accent2>
      <a:accent3>
        <a:srgbClr val="FE802D"/>
      </a:accent3>
      <a:accent4>
        <a:srgbClr val="96C83C"/>
      </a:accent4>
      <a:accent5>
        <a:srgbClr val="F0D71E"/>
      </a:accent5>
      <a:accent6>
        <a:srgbClr val="D7D7D7"/>
      </a:accent6>
      <a:hlink>
        <a:srgbClr val="0000FF"/>
      </a:hlink>
      <a:folHlink>
        <a:srgbClr val="800080"/>
      </a:folHlink>
    </a:clrScheme>
    <a:fontScheme name="Wetreu_Designschriften">
      <a:majorFont>
        <a:latin typeface="Konzern TheSans Basic"/>
        <a:ea typeface=""/>
        <a:cs typeface=""/>
      </a:majorFont>
      <a:minorFont>
        <a:latin typeface="Konzern TheSans Basic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32"/>
  <sheetViews>
    <sheetView zoomScaleNormal="100" workbookViewId="0">
      <selection activeCell="A19" sqref="A19"/>
    </sheetView>
  </sheetViews>
  <sheetFormatPr baseColWidth="10" defaultRowHeight="14.25"/>
  <cols>
    <col min="1" max="1" width="22" style="1" bestFit="1" customWidth="1"/>
    <col min="2" max="3" width="12.625" style="1" bestFit="1" customWidth="1"/>
    <col min="4" max="4" width="16.75" style="1" bestFit="1" customWidth="1"/>
    <col min="5" max="5" width="13.25" style="1" bestFit="1" customWidth="1"/>
    <col min="6" max="16384" width="11" style="1"/>
  </cols>
  <sheetData>
    <row r="1" spans="1:8">
      <c r="B1" s="2" t="s">
        <v>6</v>
      </c>
      <c r="C1" s="2" t="s">
        <v>6</v>
      </c>
    </row>
    <row r="2" spans="1:8" s="3" customFormat="1">
      <c r="A2" s="5" t="s">
        <v>0</v>
      </c>
      <c r="B2" s="6"/>
      <c r="C2" s="6"/>
      <c r="D2" s="6"/>
      <c r="E2" s="6"/>
      <c r="F2" s="6"/>
      <c r="G2" s="6"/>
      <c r="H2" s="6"/>
    </row>
    <row r="3" spans="1:8" s="3" customFormat="1" ht="15">
      <c r="A3" s="6"/>
      <c r="B3" s="13">
        <v>2019</v>
      </c>
      <c r="C3" s="13">
        <v>2020</v>
      </c>
      <c r="D3" s="5" t="s">
        <v>7</v>
      </c>
      <c r="E3" s="5" t="s">
        <v>8</v>
      </c>
      <c r="F3" s="6"/>
      <c r="G3" s="6"/>
      <c r="H3" s="6"/>
    </row>
    <row r="4" spans="1:8" s="3" customFormat="1">
      <c r="A4" s="6">
        <v>42140</v>
      </c>
      <c r="B4" s="7">
        <v>25366.46</v>
      </c>
      <c r="C4" s="7">
        <v>36185.81</v>
      </c>
      <c r="D4" s="7">
        <v>45000</v>
      </c>
      <c r="E4" s="7"/>
      <c r="F4" s="5" t="s">
        <v>1</v>
      </c>
      <c r="G4" s="6"/>
      <c r="H4" s="6"/>
    </row>
    <row r="5" spans="1:8" s="3" customFormat="1">
      <c r="A5" s="6">
        <v>43010</v>
      </c>
      <c r="B5" s="7">
        <v>144880.44</v>
      </c>
      <c r="C5" s="7">
        <v>102012.71</v>
      </c>
      <c r="D5" s="7">
        <v>350000</v>
      </c>
      <c r="E5" s="7"/>
      <c r="F5" s="6"/>
      <c r="G5" s="6"/>
      <c r="H5" s="6"/>
    </row>
    <row r="6" spans="1:8" s="3" customFormat="1">
      <c r="A6" s="6">
        <v>43020</v>
      </c>
      <c r="B6" s="8">
        <v>30304.45</v>
      </c>
      <c r="C6" s="8">
        <v>41883.18</v>
      </c>
      <c r="D6" s="7">
        <v>60000</v>
      </c>
      <c r="E6" s="7"/>
      <c r="F6" s="6"/>
      <c r="G6" s="6"/>
      <c r="H6" s="6"/>
    </row>
    <row r="7" spans="1:8" s="3" customFormat="1">
      <c r="A7" s="5">
        <v>44169</v>
      </c>
      <c r="B7" s="8">
        <v>6151.27</v>
      </c>
      <c r="C7" s="8">
        <v>3097.67</v>
      </c>
      <c r="D7" s="7"/>
      <c r="E7" s="7"/>
      <c r="F7" s="6"/>
      <c r="G7" s="6"/>
      <c r="H7" s="6"/>
    </row>
    <row r="8" spans="1:8" s="3" customFormat="1">
      <c r="A8" s="5">
        <v>44179</v>
      </c>
      <c r="B8" s="8">
        <v>653.76</v>
      </c>
      <c r="C8" s="8">
        <v>1797.22</v>
      </c>
      <c r="D8" s="7"/>
      <c r="E8" s="7"/>
      <c r="F8" s="6"/>
      <c r="G8" s="6"/>
      <c r="H8" s="6"/>
    </row>
    <row r="9" spans="1:8" s="3" customFormat="1">
      <c r="A9" s="5">
        <v>50750</v>
      </c>
      <c r="B9" s="8">
        <v>127404.68</v>
      </c>
      <c r="C9" s="8">
        <v>123465.1</v>
      </c>
      <c r="D9" s="7">
        <v>225000</v>
      </c>
      <c r="E9" s="7"/>
      <c r="F9" s="6"/>
      <c r="G9" s="6"/>
      <c r="H9" s="6"/>
    </row>
    <row r="10" spans="1:8" s="3" customFormat="1">
      <c r="A10" s="5">
        <v>67810</v>
      </c>
      <c r="B10" s="8">
        <v>36947.72</v>
      </c>
      <c r="C10" s="8">
        <v>8765.9500000000007</v>
      </c>
      <c r="D10" s="7">
        <v>102000</v>
      </c>
      <c r="E10" s="7"/>
      <c r="F10" s="6"/>
      <c r="G10" s="6"/>
      <c r="H10" s="6"/>
    </row>
    <row r="11" spans="1:8" s="3" customFormat="1">
      <c r="A11" s="5">
        <v>67813</v>
      </c>
      <c r="B11" s="8">
        <v>716.09</v>
      </c>
      <c r="C11" s="8">
        <v>300</v>
      </c>
      <c r="D11" s="7">
        <v>10000</v>
      </c>
      <c r="E11" s="7"/>
      <c r="F11" s="6"/>
      <c r="G11" s="6"/>
      <c r="H11" s="6"/>
    </row>
    <row r="12" spans="1:8" s="3" customFormat="1">
      <c r="A12" s="5">
        <v>44111</v>
      </c>
      <c r="B12" s="8">
        <v>21730.25</v>
      </c>
      <c r="C12" s="8">
        <v>0</v>
      </c>
      <c r="D12" s="7">
        <v>45000</v>
      </c>
      <c r="E12" s="7"/>
      <c r="F12" s="6"/>
      <c r="G12" s="6"/>
      <c r="H12" s="6"/>
    </row>
    <row r="13" spans="1:8" s="3" customFormat="1">
      <c r="A13" s="6"/>
      <c r="B13" s="7"/>
      <c r="C13" s="7"/>
      <c r="D13" s="7"/>
      <c r="E13" s="7"/>
      <c r="F13" s="6"/>
      <c r="G13" s="6"/>
      <c r="H13" s="6"/>
    </row>
    <row r="14" spans="1:8" s="3" customFormat="1">
      <c r="A14" s="5" t="s">
        <v>2</v>
      </c>
      <c r="B14" s="7"/>
      <c r="C14" s="7"/>
      <c r="D14" s="7"/>
      <c r="E14" s="7"/>
      <c r="F14" s="6"/>
      <c r="G14" s="6"/>
      <c r="H14" s="6"/>
    </row>
    <row r="15" spans="1:8" s="3" customFormat="1">
      <c r="A15" s="6"/>
      <c r="B15" s="7"/>
      <c r="C15" s="7"/>
      <c r="D15" s="7"/>
      <c r="E15" s="7"/>
      <c r="F15" s="6"/>
      <c r="G15" s="6"/>
      <c r="H15" s="6"/>
    </row>
    <row r="16" spans="1:8" s="3" customFormat="1">
      <c r="A16" s="6">
        <v>40100</v>
      </c>
      <c r="B16" s="7">
        <v>371977.49</v>
      </c>
      <c r="C16" s="7">
        <v>356711.85</v>
      </c>
      <c r="D16" s="7">
        <v>369100</v>
      </c>
      <c r="E16" s="7"/>
      <c r="F16" s="6"/>
      <c r="G16" s="6"/>
      <c r="H16" s="6"/>
    </row>
    <row r="17" spans="1:8" s="3" customFormat="1">
      <c r="A17" s="6">
        <v>42122</v>
      </c>
      <c r="B17" s="7">
        <v>25711.85</v>
      </c>
      <c r="C17" s="7">
        <v>27701.72</v>
      </c>
      <c r="D17" s="7">
        <v>53000</v>
      </c>
      <c r="E17" s="7"/>
      <c r="F17" s="6"/>
      <c r="G17" s="6"/>
      <c r="H17" s="6"/>
    </row>
    <row r="18" spans="1:8" s="3" customFormat="1">
      <c r="A18" s="6">
        <v>42140</v>
      </c>
      <c r="B18" s="7">
        <v>22389.18</v>
      </c>
      <c r="C18" s="7">
        <v>25322.29</v>
      </c>
      <c r="D18" s="7">
        <v>26600</v>
      </c>
      <c r="E18" s="9"/>
      <c r="F18" s="6"/>
      <c r="G18" s="6"/>
      <c r="H18" s="6"/>
    </row>
    <row r="19" spans="1:8" s="3" customFormat="1">
      <c r="A19" s="5" t="s">
        <v>3</v>
      </c>
      <c r="B19" s="7"/>
      <c r="C19" s="7"/>
      <c r="D19" s="7"/>
      <c r="E19" s="7"/>
      <c r="F19" s="6"/>
      <c r="G19" s="6"/>
      <c r="H19" s="6"/>
    </row>
    <row r="20" spans="1:8" s="3" customFormat="1">
      <c r="A20" s="6">
        <v>44179</v>
      </c>
      <c r="B20" s="7">
        <v>2066.7399999999998</v>
      </c>
      <c r="C20" s="7">
        <v>155.41999999999999</v>
      </c>
      <c r="D20" s="7">
        <v>4000</v>
      </c>
      <c r="E20" s="7"/>
      <c r="F20" s="6"/>
      <c r="G20" s="6"/>
      <c r="H20" s="6"/>
    </row>
    <row r="21" spans="1:8" s="3" customFormat="1">
      <c r="A21" s="6">
        <v>43050</v>
      </c>
      <c r="B21" s="7">
        <v>34425.94</v>
      </c>
      <c r="C21" s="7">
        <v>11964.77</v>
      </c>
      <c r="D21" s="7">
        <v>70000</v>
      </c>
      <c r="E21" s="7"/>
      <c r="F21" s="6"/>
      <c r="G21" s="6"/>
      <c r="H21" s="6"/>
    </row>
    <row r="22" spans="1:8" s="3" customFormat="1">
      <c r="A22" s="6">
        <v>43051</v>
      </c>
      <c r="B22" s="7">
        <v>803.73</v>
      </c>
      <c r="C22" s="7">
        <v>476.63</v>
      </c>
      <c r="D22" s="7">
        <v>2000</v>
      </c>
      <c r="E22" s="7"/>
      <c r="F22" s="6"/>
      <c r="G22" s="6"/>
      <c r="H22" s="6"/>
    </row>
    <row r="23" spans="1:8" s="3" customFormat="1">
      <c r="A23" s="5">
        <v>43052</v>
      </c>
      <c r="B23" s="8">
        <v>9312.17</v>
      </c>
      <c r="C23" s="8">
        <v>3489.72</v>
      </c>
      <c r="D23" s="7">
        <v>14500</v>
      </c>
      <c r="E23" s="7"/>
      <c r="F23" s="6"/>
      <c r="G23" s="6"/>
      <c r="H23" s="6"/>
    </row>
    <row r="24" spans="1:8" s="3" customFormat="1">
      <c r="A24" s="5">
        <v>43053</v>
      </c>
      <c r="B24" s="8">
        <v>8691.35</v>
      </c>
      <c r="C24" s="8">
        <v>2797.28</v>
      </c>
      <c r="D24" s="7">
        <v>12000</v>
      </c>
      <c r="E24" s="7"/>
      <c r="F24" s="6"/>
      <c r="G24" s="6"/>
      <c r="H24" s="6"/>
    </row>
    <row r="25" spans="1:8" s="3" customFormat="1">
      <c r="A25" s="5">
        <v>43054</v>
      </c>
      <c r="B25" s="8">
        <v>2355.23</v>
      </c>
      <c r="C25" s="8">
        <v>271.98</v>
      </c>
      <c r="D25" s="7">
        <v>4500</v>
      </c>
      <c r="E25" s="7"/>
      <c r="F25" s="6"/>
      <c r="G25" s="6"/>
      <c r="H25" s="6"/>
    </row>
    <row r="26" spans="1:8" s="3" customFormat="1">
      <c r="A26" s="5">
        <v>43055</v>
      </c>
      <c r="B26" s="8">
        <v>2789.72</v>
      </c>
      <c r="C26" s="8">
        <v>845.79</v>
      </c>
      <c r="D26" s="7">
        <v>5000</v>
      </c>
      <c r="E26" s="7"/>
      <c r="F26" s="6"/>
      <c r="G26" s="6"/>
      <c r="H26" s="6"/>
    </row>
    <row r="27" spans="1:8" s="3" customFormat="1">
      <c r="A27" s="5">
        <v>43056</v>
      </c>
      <c r="B27" s="8">
        <v>15114.96</v>
      </c>
      <c r="C27" s="8">
        <v>6740.63</v>
      </c>
      <c r="D27" s="7">
        <v>25000</v>
      </c>
      <c r="E27" s="7"/>
      <c r="F27" s="6"/>
      <c r="G27" s="6"/>
      <c r="H27" s="6"/>
    </row>
    <row r="28" spans="1:8" s="3" customFormat="1">
      <c r="A28" s="5">
        <v>50470</v>
      </c>
      <c r="B28" s="8">
        <v>61988.22</v>
      </c>
      <c r="C28" s="8">
        <v>43345.09</v>
      </c>
      <c r="D28" s="7">
        <v>100000</v>
      </c>
      <c r="E28" s="7"/>
      <c r="F28" s="6"/>
      <c r="G28" s="6"/>
      <c r="H28" s="6"/>
    </row>
    <row r="29" spans="1:8" s="3" customFormat="1">
      <c r="A29" s="5">
        <v>67820</v>
      </c>
      <c r="B29" s="8">
        <v>5292</v>
      </c>
      <c r="C29" s="8">
        <v>10187.92</v>
      </c>
      <c r="D29" s="7">
        <v>10000</v>
      </c>
      <c r="E29" s="7"/>
      <c r="F29" s="6"/>
      <c r="G29" s="6"/>
      <c r="H29" s="6"/>
    </row>
    <row r="30" spans="1:8" s="4" customFormat="1">
      <c r="A30" s="5" t="s">
        <v>4</v>
      </c>
      <c r="B30" s="8">
        <v>16930.95</v>
      </c>
      <c r="C30" s="8">
        <v>5690.58</v>
      </c>
      <c r="D30" s="7">
        <v>40000</v>
      </c>
      <c r="E30" s="7"/>
      <c r="F30" s="6"/>
      <c r="G30" s="6"/>
      <c r="H30" s="6"/>
    </row>
    <row r="31" spans="1:8">
      <c r="A31" s="11">
        <v>50471</v>
      </c>
      <c r="B31" s="12">
        <v>30700.86</v>
      </c>
      <c r="C31" s="5" t="s">
        <v>5</v>
      </c>
      <c r="D31" s="6"/>
      <c r="E31" s="6"/>
      <c r="F31" s="6"/>
      <c r="G31" s="6"/>
      <c r="H31" s="6"/>
    </row>
    <row r="32" spans="1:8">
      <c r="A32" s="10">
        <v>68210</v>
      </c>
    </row>
  </sheetData>
  <phoneticPr fontId="1" type="noConversion"/>
  <pageMargins left="0.78740157480314965" right="0.78740157480314965" top="1.5354330708661419" bottom="0.6692913385826772" header="0.15748031496062992" footer="0.23622047244094491"/>
  <pageSetup paperSize="9" orientation="landscape" r:id="rId1"/>
  <headerFooter alignWithMargins="0">
    <oddHeader>&amp;R&amp;G</oddHeader>
    <oddFooter>&amp;L&amp;8&amp;A&amp;C&amp;8&amp;D&amp;R&amp;8 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H38"/>
  <sheetViews>
    <sheetView tabSelected="1" view="pageLayout" topLeftCell="A3" zoomScaleNormal="100" workbookViewId="0">
      <selection activeCell="F10" sqref="F10"/>
    </sheetView>
  </sheetViews>
  <sheetFormatPr baseColWidth="10" defaultRowHeight="14.25"/>
  <cols>
    <col min="1" max="1" width="9.375" style="1" bestFit="1" customWidth="1"/>
    <col min="2" max="2" width="26.5" style="1" bestFit="1" customWidth="1"/>
    <col min="3" max="3" width="15.625" style="1" customWidth="1"/>
    <col min="4" max="4" width="15.375" style="1" customWidth="1"/>
    <col min="5" max="5" width="15.5" style="1" customWidth="1"/>
    <col min="6" max="6" width="15.25" style="1" bestFit="1" customWidth="1"/>
    <col min="7" max="7" width="12.625" style="1" bestFit="1" customWidth="1"/>
    <col min="8" max="8" width="35.875" style="1" customWidth="1"/>
    <col min="9" max="16384" width="11" style="1"/>
  </cols>
  <sheetData>
    <row r="1" spans="1:8" ht="30">
      <c r="A1" s="29" t="s">
        <v>9</v>
      </c>
      <c r="B1" s="29" t="s">
        <v>11</v>
      </c>
      <c r="C1" s="26" t="s">
        <v>30</v>
      </c>
      <c r="D1" s="26" t="s">
        <v>31</v>
      </c>
      <c r="E1" s="27" t="s">
        <v>32</v>
      </c>
      <c r="F1" s="28" t="s">
        <v>33</v>
      </c>
      <c r="G1" s="29" t="s">
        <v>27</v>
      </c>
      <c r="H1" s="29" t="s">
        <v>19</v>
      </c>
    </row>
    <row r="2" spans="1:8" ht="15">
      <c r="A2" s="14"/>
      <c r="B2" s="14" t="s">
        <v>0</v>
      </c>
      <c r="C2" s="15"/>
      <c r="D2" s="15"/>
      <c r="E2" s="14"/>
      <c r="F2" s="19"/>
      <c r="G2" s="14"/>
      <c r="H2" s="14"/>
    </row>
    <row r="3" spans="1:8" ht="15">
      <c r="A3" s="14"/>
      <c r="B3" s="14" t="s">
        <v>21</v>
      </c>
      <c r="C3" s="15"/>
      <c r="D3" s="15"/>
      <c r="E3" s="14"/>
      <c r="F3" s="19"/>
      <c r="G3" s="14"/>
      <c r="H3" s="14"/>
    </row>
    <row r="4" spans="1:8">
      <c r="A4" s="6">
        <v>42140</v>
      </c>
      <c r="B4" s="5" t="s">
        <v>12</v>
      </c>
      <c r="C4" s="7">
        <v>25366.46</v>
      </c>
      <c r="D4" s="7">
        <v>36185.81</v>
      </c>
      <c r="E4" s="7">
        <v>45000</v>
      </c>
      <c r="F4" s="20">
        <v>40000</v>
      </c>
      <c r="G4" s="21">
        <f>F4-E4</f>
        <v>-5000</v>
      </c>
      <c r="H4" s="5"/>
    </row>
    <row r="5" spans="1:8">
      <c r="A5" s="6">
        <v>43010</v>
      </c>
      <c r="B5" s="5" t="s">
        <v>13</v>
      </c>
      <c r="C5" s="7">
        <v>144880.44</v>
      </c>
      <c r="D5" s="7">
        <v>102012.71</v>
      </c>
      <c r="E5" s="7">
        <v>350000</v>
      </c>
      <c r="F5" s="20">
        <v>300000</v>
      </c>
      <c r="G5" s="21">
        <f t="shared" ref="G5:G7" si="0">F5-E5</f>
        <v>-50000</v>
      </c>
      <c r="H5" s="5" t="s">
        <v>20</v>
      </c>
    </row>
    <row r="6" spans="1:8">
      <c r="A6" s="6">
        <v>43020</v>
      </c>
      <c r="B6" s="5" t="s">
        <v>14</v>
      </c>
      <c r="C6" s="8">
        <v>30304.45</v>
      </c>
      <c r="D6" s="8">
        <v>41883.18</v>
      </c>
      <c r="E6" s="7">
        <v>60000</v>
      </c>
      <c r="F6" s="20">
        <v>70000</v>
      </c>
      <c r="G6" s="21">
        <f t="shared" si="0"/>
        <v>10000</v>
      </c>
      <c r="H6" s="5" t="s">
        <v>45</v>
      </c>
    </row>
    <row r="7" spans="1:8">
      <c r="A7" s="5">
        <v>44111</v>
      </c>
      <c r="B7" s="5" t="s">
        <v>46</v>
      </c>
      <c r="C7" s="8">
        <v>21730.25</v>
      </c>
      <c r="D7" s="8">
        <v>1210.5</v>
      </c>
      <c r="E7" s="7">
        <v>45000</v>
      </c>
      <c r="F7" s="20">
        <v>3000</v>
      </c>
      <c r="G7" s="21">
        <f t="shared" si="0"/>
        <v>-42000</v>
      </c>
      <c r="H7" s="6"/>
    </row>
    <row r="8" spans="1:8" ht="15">
      <c r="A8" s="5"/>
      <c r="B8" s="5"/>
      <c r="C8" s="8"/>
      <c r="D8" s="8"/>
      <c r="E8" s="7"/>
      <c r="F8" s="20"/>
      <c r="G8" s="19">
        <f>SUM(G4:G7)</f>
        <v>-87000</v>
      </c>
      <c r="H8" s="6"/>
    </row>
    <row r="9" spans="1:8" ht="15">
      <c r="A9" s="5"/>
      <c r="B9" s="14" t="s">
        <v>22</v>
      </c>
      <c r="C9" s="8"/>
      <c r="D9" s="8"/>
      <c r="E9" s="7"/>
      <c r="F9" s="20"/>
      <c r="G9" s="6"/>
      <c r="H9" s="6"/>
    </row>
    <row r="10" spans="1:8">
      <c r="A10" s="5">
        <v>60300</v>
      </c>
      <c r="B10" s="30" t="s">
        <v>49</v>
      </c>
      <c r="C10" s="8">
        <v>0</v>
      </c>
      <c r="D10" s="8">
        <v>4584.3</v>
      </c>
      <c r="E10" s="7">
        <v>0</v>
      </c>
      <c r="F10" s="20">
        <v>17300</v>
      </c>
      <c r="G10" s="31">
        <f>F10-E10</f>
        <v>17300</v>
      </c>
      <c r="H10" s="5" t="s">
        <v>50</v>
      </c>
    </row>
    <row r="11" spans="1:8">
      <c r="A11" s="5">
        <v>67810</v>
      </c>
      <c r="B11" s="5" t="s">
        <v>34</v>
      </c>
      <c r="C11" s="8">
        <v>36947.72</v>
      </c>
      <c r="D11" s="8">
        <v>8765.9500000000007</v>
      </c>
      <c r="E11" s="7">
        <v>102000</v>
      </c>
      <c r="F11" s="20">
        <v>40000</v>
      </c>
      <c r="G11" s="18">
        <f t="shared" ref="G11:G12" si="1">F11-E11</f>
        <v>-62000</v>
      </c>
      <c r="H11" s="6"/>
    </row>
    <row r="12" spans="1:8">
      <c r="A12" s="5">
        <v>67813</v>
      </c>
      <c r="B12" s="5" t="s">
        <v>35</v>
      </c>
      <c r="C12" s="8">
        <v>716.09</v>
      </c>
      <c r="D12" s="8">
        <v>300</v>
      </c>
      <c r="E12" s="7">
        <v>10000</v>
      </c>
      <c r="F12" s="20">
        <v>2000</v>
      </c>
      <c r="G12" s="18">
        <f t="shared" si="1"/>
        <v>-8000</v>
      </c>
      <c r="H12" s="6"/>
    </row>
    <row r="13" spans="1:8" ht="15">
      <c r="A13" s="5"/>
      <c r="B13" s="5"/>
      <c r="C13" s="7"/>
      <c r="D13" s="7"/>
      <c r="E13" s="7"/>
      <c r="F13" s="20"/>
      <c r="G13" s="19">
        <f>SUM(G10:G12)</f>
        <v>-52700</v>
      </c>
      <c r="H13" s="6"/>
    </row>
    <row r="14" spans="1:8" ht="15">
      <c r="A14" s="5"/>
      <c r="B14" s="14" t="s">
        <v>10</v>
      </c>
      <c r="C14" s="7"/>
      <c r="D14" s="7"/>
      <c r="E14" s="7"/>
      <c r="F14" s="20"/>
      <c r="G14" s="6"/>
      <c r="H14" s="6"/>
    </row>
    <row r="15" spans="1:8" ht="15">
      <c r="A15" s="5"/>
      <c r="B15" s="14" t="s">
        <v>21</v>
      </c>
      <c r="C15" s="7"/>
      <c r="D15" s="7"/>
      <c r="E15" s="7"/>
      <c r="F15" s="20"/>
      <c r="G15" s="6"/>
      <c r="H15" s="6"/>
    </row>
    <row r="16" spans="1:8">
      <c r="A16" s="6">
        <v>44179</v>
      </c>
      <c r="B16" s="5" t="s">
        <v>15</v>
      </c>
      <c r="C16" s="7">
        <v>2066.7399999999998</v>
      </c>
      <c r="D16" s="7">
        <v>155.41999999999999</v>
      </c>
      <c r="E16" s="7">
        <v>4000</v>
      </c>
      <c r="F16" s="20">
        <v>2000</v>
      </c>
      <c r="G16" s="18">
        <f>F16-E16</f>
        <v>-2000</v>
      </c>
      <c r="H16" s="5" t="s">
        <v>39</v>
      </c>
    </row>
    <row r="17" spans="1:8">
      <c r="A17" s="6">
        <v>43050</v>
      </c>
      <c r="B17" s="5" t="s">
        <v>38</v>
      </c>
      <c r="C17" s="7">
        <v>34425.94</v>
      </c>
      <c r="D17" s="7">
        <v>11964.77</v>
      </c>
      <c r="E17" s="7">
        <v>70000</v>
      </c>
      <c r="F17" s="20">
        <v>30000</v>
      </c>
      <c r="G17" s="18">
        <f t="shared" ref="G17:G23" si="2">F17-E17</f>
        <v>-40000</v>
      </c>
      <c r="H17" s="5" t="s">
        <v>44</v>
      </c>
    </row>
    <row r="18" spans="1:8">
      <c r="A18" s="6">
        <v>43051</v>
      </c>
      <c r="B18" s="5" t="s">
        <v>23</v>
      </c>
      <c r="C18" s="7">
        <v>803.73</v>
      </c>
      <c r="D18" s="7">
        <v>476.63</v>
      </c>
      <c r="E18" s="7">
        <v>2000</v>
      </c>
      <c r="F18" s="20">
        <v>1000</v>
      </c>
      <c r="G18" s="18">
        <f t="shared" si="2"/>
        <v>-1000</v>
      </c>
      <c r="H18" s="5" t="s">
        <v>40</v>
      </c>
    </row>
    <row r="19" spans="1:8">
      <c r="A19" s="5">
        <v>43052</v>
      </c>
      <c r="B19" s="5" t="s">
        <v>36</v>
      </c>
      <c r="C19" s="8">
        <v>9312.17</v>
      </c>
      <c r="D19" s="8">
        <v>3489.72</v>
      </c>
      <c r="E19" s="7">
        <v>14500</v>
      </c>
      <c r="F19" s="20">
        <v>8000</v>
      </c>
      <c r="G19" s="18">
        <f t="shared" si="2"/>
        <v>-6500</v>
      </c>
      <c r="H19" s="5" t="s">
        <v>42</v>
      </c>
    </row>
    <row r="20" spans="1:8">
      <c r="A20" s="5">
        <v>43053</v>
      </c>
      <c r="B20" s="5" t="s">
        <v>37</v>
      </c>
      <c r="C20" s="8">
        <v>8691.35</v>
      </c>
      <c r="D20" s="8">
        <v>2797.28</v>
      </c>
      <c r="E20" s="7">
        <v>12000</v>
      </c>
      <c r="F20" s="20">
        <v>6000</v>
      </c>
      <c r="G20" s="18">
        <f t="shared" si="2"/>
        <v>-6000</v>
      </c>
      <c r="H20" s="5" t="s">
        <v>43</v>
      </c>
    </row>
    <row r="21" spans="1:8">
      <c r="A21" s="5">
        <v>43054</v>
      </c>
      <c r="B21" s="5" t="s">
        <v>16</v>
      </c>
      <c r="C21" s="8">
        <v>2355.23</v>
      </c>
      <c r="D21" s="8">
        <v>271.98</v>
      </c>
      <c r="E21" s="7">
        <v>4500</v>
      </c>
      <c r="F21" s="20">
        <v>1000</v>
      </c>
      <c r="G21" s="18">
        <f t="shared" si="2"/>
        <v>-3500</v>
      </c>
      <c r="H21" s="5" t="s">
        <v>41</v>
      </c>
    </row>
    <row r="22" spans="1:8">
      <c r="A22" s="5">
        <v>43055</v>
      </c>
      <c r="B22" s="5" t="s">
        <v>17</v>
      </c>
      <c r="C22" s="8">
        <v>2789.72</v>
      </c>
      <c r="D22" s="8">
        <v>845.79</v>
      </c>
      <c r="E22" s="7">
        <v>5000</v>
      </c>
      <c r="F22" s="20">
        <v>2500</v>
      </c>
      <c r="G22" s="18">
        <f t="shared" si="2"/>
        <v>-2500</v>
      </c>
      <c r="H22" s="6"/>
    </row>
    <row r="23" spans="1:8">
      <c r="A23" s="5">
        <v>43056</v>
      </c>
      <c r="B23" s="5" t="s">
        <v>18</v>
      </c>
      <c r="C23" s="8">
        <v>15114.96</v>
      </c>
      <c r="D23" s="8">
        <v>6740.63</v>
      </c>
      <c r="E23" s="7">
        <v>25000</v>
      </c>
      <c r="F23" s="20">
        <v>12500</v>
      </c>
      <c r="G23" s="18">
        <f t="shared" si="2"/>
        <v>-12500</v>
      </c>
      <c r="H23" s="6"/>
    </row>
    <row r="24" spans="1:8" ht="15">
      <c r="A24" s="5"/>
      <c r="B24" s="5"/>
      <c r="C24" s="8"/>
      <c r="D24" s="8"/>
      <c r="E24" s="7"/>
      <c r="F24" s="20"/>
      <c r="G24" s="19">
        <f>SUM(G16:G23)</f>
        <v>-74000</v>
      </c>
      <c r="H24" s="6"/>
    </row>
    <row r="25" spans="1:8" ht="15">
      <c r="A25" s="5"/>
      <c r="B25" s="14" t="s">
        <v>22</v>
      </c>
      <c r="C25" s="8"/>
      <c r="D25" s="8"/>
      <c r="E25" s="7"/>
      <c r="F25" s="20"/>
      <c r="G25" s="18"/>
      <c r="H25" s="6"/>
    </row>
    <row r="26" spans="1:8">
      <c r="A26" s="5"/>
      <c r="B26" s="5" t="s">
        <v>4</v>
      </c>
      <c r="C26" s="8">
        <v>16930.95</v>
      </c>
      <c r="D26" s="8">
        <v>5690.58</v>
      </c>
      <c r="E26" s="7">
        <v>40000</v>
      </c>
      <c r="F26" s="20">
        <v>20000</v>
      </c>
      <c r="G26" s="18">
        <f>F26-E26</f>
        <v>-20000</v>
      </c>
      <c r="H26" s="5" t="s">
        <v>28</v>
      </c>
    </row>
    <row r="27" spans="1:8" ht="15">
      <c r="A27" s="11"/>
      <c r="B27" s="11"/>
      <c r="C27" s="12"/>
      <c r="D27" s="5"/>
      <c r="E27" s="7"/>
      <c r="F27" s="18"/>
      <c r="G27" s="19">
        <f>SUM(G26:G26)</f>
        <v>-20000</v>
      </c>
      <c r="H27" s="6"/>
    </row>
    <row r="28" spans="1:8">
      <c r="A28" s="11"/>
      <c r="B28" s="11"/>
      <c r="C28" s="12"/>
      <c r="D28" s="5"/>
      <c r="E28" s="7"/>
      <c r="F28" s="18"/>
      <c r="G28" s="6"/>
      <c r="H28" s="6"/>
    </row>
    <row r="29" spans="1:8" ht="15">
      <c r="A29" s="11"/>
      <c r="B29" s="22" t="s">
        <v>24</v>
      </c>
      <c r="C29" s="12"/>
      <c r="D29" s="5"/>
      <c r="E29" s="7"/>
      <c r="F29" s="18"/>
      <c r="G29" s="6"/>
      <c r="H29" s="6"/>
    </row>
    <row r="30" spans="1:8">
      <c r="A30" s="11">
        <v>68151</v>
      </c>
      <c r="B30" s="11" t="s">
        <v>47</v>
      </c>
      <c r="C30" s="12">
        <v>0</v>
      </c>
      <c r="D30" s="12">
        <v>0</v>
      </c>
      <c r="E30" s="16">
        <v>32000</v>
      </c>
      <c r="F30" s="18">
        <v>0</v>
      </c>
      <c r="G30" s="18">
        <f>F30-E30</f>
        <v>-32000</v>
      </c>
      <c r="H30" s="5" t="s">
        <v>26</v>
      </c>
    </row>
    <row r="31" spans="1:8" ht="42.75">
      <c r="A31" s="5" t="s">
        <v>48</v>
      </c>
      <c r="B31" s="23" t="s">
        <v>51</v>
      </c>
      <c r="C31" s="12">
        <v>0</v>
      </c>
      <c r="D31" s="12">
        <v>0</v>
      </c>
      <c r="E31" s="16">
        <v>60000</v>
      </c>
      <c r="F31" s="18">
        <v>0</v>
      </c>
      <c r="G31" s="18">
        <f>F31-E31</f>
        <v>-60000</v>
      </c>
      <c r="H31" s="5" t="s">
        <v>25</v>
      </c>
    </row>
    <row r="32" spans="1:8" ht="15">
      <c r="A32" s="6"/>
      <c r="B32" s="6"/>
      <c r="C32" s="6"/>
      <c r="D32" s="6"/>
      <c r="E32" s="6"/>
      <c r="F32" s="18"/>
      <c r="G32" s="19">
        <f>SUM(G30:G31)</f>
        <v>-92000</v>
      </c>
      <c r="H32" s="6"/>
    </row>
    <row r="33" spans="2:7">
      <c r="F33" s="17"/>
    </row>
    <row r="34" spans="2:7">
      <c r="F34" s="17"/>
    </row>
    <row r="35" spans="2:7" ht="15">
      <c r="B35" s="2"/>
      <c r="C35" s="2"/>
      <c r="D35" s="2"/>
      <c r="E35" s="24" t="s">
        <v>29</v>
      </c>
      <c r="F35" s="17"/>
    </row>
    <row r="36" spans="2:7" ht="15">
      <c r="B36" s="2"/>
      <c r="C36" s="2"/>
      <c r="D36" s="2"/>
      <c r="E36" s="24" t="s">
        <v>21</v>
      </c>
      <c r="F36" s="17"/>
      <c r="G36" s="25">
        <f>G8+G24</f>
        <v>-161000</v>
      </c>
    </row>
    <row r="37" spans="2:7" ht="15">
      <c r="B37" s="2"/>
      <c r="C37" s="2"/>
      <c r="D37" s="2"/>
      <c r="E37" s="24" t="s">
        <v>22</v>
      </c>
      <c r="F37" s="17"/>
      <c r="G37" s="25">
        <f>G13+G27+G32</f>
        <v>-164700</v>
      </c>
    </row>
    <row r="38" spans="2:7" ht="15">
      <c r="B38" s="2"/>
      <c r="G38" s="25">
        <f>G37-G36</f>
        <v>-3700</v>
      </c>
    </row>
  </sheetData>
  <pageMargins left="0.78740157480314965" right="0.78740157480314965" top="0.55118110236220474" bottom="0.27559055118110237" header="0.35433070866141736" footer="0.23622047244094491"/>
  <pageSetup paperSize="9" scale="81" orientation="landscape" r:id="rId1"/>
  <headerFooter alignWithMargins="0">
    <oddHeader>&amp;R&amp;D</oddHeader>
  </headerFooter>
</worksheet>
</file>

<file path=customUI/customUI14.xml><?xml version="1.0" encoding="utf-8"?>
<customUI xmlns="http://schemas.microsoft.com/office/2009/07/customui">
  <ribbon>
    <tabs>
      <tab idMso="TabHome">
        <group id="customGroup1" label="Datei" insertBeforeMso="GroupClipboard">
          <button id="btnButton1" label="Neue Arbeitsmappe" imageMso="FileNew" size="large" screentip="Neue Arbeitsmappe aus Excel Vorlage" supertip="Neue Arbeitsmappe aus Excel Vorlage." onAction="MyTemplatesDialog"/>
        </group>
      </tab>
    </tabs>
  </ribbon>
  <backstage>
    <tab idMso="TabNew" visible="false"/>
    <tab idMso="TabHelp">
      <secondColumn>
        <group id="g3" label="Handbücher" style="warning">
          <bottomItems>
            <hyperlink id="WebPcL" label="Interaktives Handbuch für Office 2010" target="file:////ltgfsa01/links/Startmenue/Programme/Hilfsprogramme/Office Befehlsübersicht alt-neu/Excel.html"/>
          </bottomItems>
        </group>
      </secondColumn>
    </tab>
  </backstage>
</customUI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Steuerberater</vt:lpstr>
      <vt:lpstr>Prognose</vt:lpstr>
    </vt:vector>
  </TitlesOfParts>
  <Company>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Paasch, Katarina</dc:creator>
  <cp:lastModifiedBy>Martina Kussin</cp:lastModifiedBy>
  <cp:lastPrinted>2020-09-15T11:55:13Z</cp:lastPrinted>
  <dcterms:created xsi:type="dcterms:W3CDTF">2005-05-17T15:29:03Z</dcterms:created>
  <dcterms:modified xsi:type="dcterms:W3CDTF">2020-09-15T13:56:43Z</dcterms:modified>
</cp:coreProperties>
</file>